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CONTROLE INTERNO 2021\PROGRAMA NACIONAL TRANSPARENCIA\Obras\"/>
    </mc:Choice>
  </mc:AlternateContent>
  <bookViews>
    <workbookView xWindow="0" yWindow="0" windowWidth="28800" windowHeight="118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F18" i="1"/>
  <c r="N24" i="1"/>
  <c r="F17" i="1"/>
  <c r="F36" i="1" l="1"/>
  <c r="F34" i="1" l="1"/>
  <c r="J50" i="1" l="1"/>
  <c r="F47" i="1"/>
  <c r="F49" i="1" l="1"/>
</calcChain>
</file>

<file path=xl/comments1.xml><?xml version="1.0" encoding="utf-8"?>
<comments xmlns="http://schemas.openxmlformats.org/spreadsheetml/2006/main">
  <authors>
    <author>admin</author>
  </authors>
  <commentList>
    <comment ref="H20" authorId="0" shapeId="0">
      <text>
        <r>
          <rPr>
            <b/>
            <sz val="9"/>
            <color indexed="81"/>
            <rFont val="Segoe UI"/>
            <family val="2"/>
          </rPr>
          <t>admin:</t>
        </r>
        <r>
          <rPr>
            <sz val="9"/>
            <color indexed="81"/>
            <rFont val="Segoe UI"/>
            <family val="2"/>
          </rPr>
          <t xml:space="preserve">
falta ,50 centavos
</t>
        </r>
      </text>
    </comment>
    <comment ref="H23" authorId="0" shapeId="0">
      <text>
        <r>
          <rPr>
            <b/>
            <sz val="9"/>
            <color indexed="81"/>
            <rFont val="Segoe UI"/>
            <family val="2"/>
          </rPr>
          <t>admin:</t>
        </r>
        <r>
          <rPr>
            <sz val="9"/>
            <color indexed="81"/>
            <rFont val="Segoe UI"/>
            <family val="2"/>
          </rPr>
          <t xml:space="preserve">
falta ,50 centavos
</t>
        </r>
      </text>
    </comment>
    <comment ref="J36" authorId="0" shapeId="0">
      <text>
        <r>
          <rPr>
            <b/>
            <sz val="9"/>
            <color indexed="81"/>
            <rFont val="Segoe UI"/>
            <family val="2"/>
          </rPr>
          <t>admin:</t>
        </r>
        <r>
          <rPr>
            <sz val="9"/>
            <color indexed="81"/>
            <rFont val="Segoe UI"/>
            <family val="2"/>
          </rPr>
          <t xml:space="preserve">
falta ,50 centavos
</t>
        </r>
      </text>
    </comment>
  </commentList>
</comments>
</file>

<file path=xl/sharedStrings.xml><?xml version="1.0" encoding="utf-8"?>
<sst xmlns="http://schemas.openxmlformats.org/spreadsheetml/2006/main" count="114" uniqueCount="65">
  <si>
    <t>No exercicio de 2022 não houve execução de obras</t>
  </si>
  <si>
    <t>No exercicio de 2021 não houve execução de obras</t>
  </si>
  <si>
    <t>No exercicio de 2020 não houve execução de obras</t>
  </si>
  <si>
    <r>
      <t xml:space="preserve">  </t>
    </r>
    <r>
      <rPr>
        <b/>
        <sz val="12"/>
        <color theme="1"/>
        <rFont val="Calibri"/>
        <family val="2"/>
        <scheme val="minor"/>
      </rPr>
      <t>CÂMARA MUNICIPAL DE COXIM
ESTADO DE MATO GROSSO DO SUL</t>
    </r>
  </si>
  <si>
    <t>No exercicio de 2023, não houve execução de obras, foi aberto um Procedimento de Licitaçao para Construção de Prédio para nova sede da Câmara Municipal de Coxim, na data de 25/08/2023- homologado na data de 27/11/2023 e Contrato nº 08/2023 na data de 08/12/2023</t>
  </si>
  <si>
    <t>Contrato de obra nº 08/2023</t>
  </si>
  <si>
    <t>Empresa:  FBX ENGENHARIA LTDA</t>
  </si>
  <si>
    <t>Etapa:</t>
  </si>
  <si>
    <t>% conclusão:</t>
  </si>
  <si>
    <t>Status:</t>
  </si>
  <si>
    <t>Previsao de Conclusão:</t>
  </si>
  <si>
    <t>Objeto:</t>
  </si>
  <si>
    <t xml:space="preserve"> EXECUÇÃO DE EMPREITADA EM CONSTRUÇÃO DE PREDIO PARA A CAMARA MUNICIPAL DE VEREADORES NO MUNICIPIO DE COXIM MS </t>
  </si>
  <si>
    <r>
      <t xml:space="preserve">Data do Início da Obra: </t>
    </r>
    <r>
      <rPr>
        <sz val="12"/>
        <color theme="1"/>
        <rFont val="Calibri"/>
        <family val="2"/>
        <scheme val="minor"/>
      </rPr>
      <t>Ordem de serviço-02/01/2023</t>
    </r>
  </si>
  <si>
    <r>
      <t xml:space="preserve">Vigência:  </t>
    </r>
    <r>
      <rPr>
        <sz val="12"/>
        <color theme="1"/>
        <rFont val="Calibri"/>
        <family val="2"/>
        <scheme val="minor"/>
      </rPr>
      <t>08/12/2023 a 07/12/2024</t>
    </r>
  </si>
  <si>
    <t>Em andamento</t>
  </si>
  <si>
    <t>1º Termo Aditivo (Supressão)</t>
  </si>
  <si>
    <t xml:space="preserve">Valor:                   </t>
  </si>
  <si>
    <t xml:space="preserve">Valor Inicial :                   </t>
  </si>
  <si>
    <t>Valor atualizado do Contrato</t>
  </si>
  <si>
    <t>1ª Medição</t>
  </si>
  <si>
    <t>2ª Mediçao</t>
  </si>
  <si>
    <t>Total Executado</t>
  </si>
  <si>
    <t>3ª Mediçao</t>
  </si>
  <si>
    <t>5ª Mediçao</t>
  </si>
  <si>
    <t>4ª Medição</t>
  </si>
  <si>
    <t>6ª Mediçao</t>
  </si>
  <si>
    <t>7ª Medição</t>
  </si>
  <si>
    <t>2º Termo Aditivo (acréscimo)</t>
  </si>
  <si>
    <t>8ª Medição</t>
  </si>
  <si>
    <t>9ª Medição</t>
  </si>
  <si>
    <t>10ª Mediçao</t>
  </si>
  <si>
    <t>3º Termo Aditivo (Pazo)</t>
  </si>
  <si>
    <t>08/12/2024 a 08/12/2025</t>
  </si>
  <si>
    <t>COBERTURA E REVESTIMENTO</t>
  </si>
  <si>
    <t>No exercicio de 2024,  houve execução DE 46,70% do total da obra, restando ainda 53,30% a executar. Sendo execução referente a 1ª Medição a 10ª Medição- Totalizando o valor de  R$ 2.697.291,40.</t>
  </si>
  <si>
    <t>11ª Mediçao</t>
  </si>
  <si>
    <t>12ª Mediçao</t>
  </si>
  <si>
    <t>4º Termo Aditivo (reajuste)</t>
  </si>
  <si>
    <t>PILARES/VIGAS SUPERIORES/COBERTURA/ESPELHO D'AGUA/VEDAÇÃO/RESVESTIMENTO/MURO/INSTALAÇÃO ÁGUA FRIA/ESGOSTO/ELETRICA/LIMPEZA</t>
  </si>
  <si>
    <t>15ª Medição</t>
  </si>
  <si>
    <t>16ª Medição</t>
  </si>
  <si>
    <t>17ª Medição</t>
  </si>
  <si>
    <t>18ª Medição</t>
  </si>
  <si>
    <t>19ª Medição</t>
  </si>
  <si>
    <t>2º Termo Aditivo (acréscimo)  + 4,66%</t>
  </si>
  <si>
    <t>1º Termo Aditivo (Supressão) - 2,32%</t>
  </si>
  <si>
    <t>5º Termo Aditivo (acrescimo) + 11,33%</t>
  </si>
  <si>
    <t>7ª Mediçao</t>
  </si>
  <si>
    <t>13ª Mediçao</t>
  </si>
  <si>
    <t>20ª Medição</t>
  </si>
  <si>
    <t>21ª Medição</t>
  </si>
  <si>
    <t>14ª Mediçao</t>
  </si>
  <si>
    <t>6º Termo Aditivo (Prazo)</t>
  </si>
  <si>
    <t>07/12/2025 a 07/10/2026</t>
  </si>
  <si>
    <t>7,8,12,18,19,20- bm</t>
  </si>
  <si>
    <t>22ª Medição</t>
  </si>
  <si>
    <t>23ª Medição</t>
  </si>
  <si>
    <t>24ª Medição</t>
  </si>
  <si>
    <t>7º Termo Aditivo (acrescimo) + 1,91%</t>
  </si>
  <si>
    <t>8º Termo Aditivo (reajuste)</t>
  </si>
  <si>
    <t>25ª Medição</t>
  </si>
  <si>
    <t>Valor atualizado do Contrato+ reajustes</t>
  </si>
  <si>
    <t xml:space="preserve">Total pago de medições </t>
  </si>
  <si>
    <t>RELAÇÃO DE OBRAS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</si>
</sst>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4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30">
    <xf numFmtId="0" fontId="0" fillId="0" borderId="0" xfId="0"/>
    <xf numFmtId="0" fontId="0" fillId="2" borderId="0" xfId="0" applyFill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7" fillId="2" borderId="0" xfId="0" applyFont="1" applyFill="1"/>
    <xf numFmtId="0" fontId="8" fillId="2" borderId="1" xfId="0" applyFont="1" applyFill="1" applyBorder="1" applyAlignment="1"/>
    <xf numFmtId="0" fontId="3" fillId="2" borderId="4" xfId="0" applyFont="1" applyFill="1" applyBorder="1" applyAlignment="1"/>
    <xf numFmtId="0" fontId="3" fillId="2" borderId="2" xfId="0" applyFont="1" applyFill="1" applyBorder="1" applyAlignment="1"/>
    <xf numFmtId="0" fontId="1" fillId="2" borderId="4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10" fontId="3" fillId="2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 wrapText="1"/>
    </xf>
    <xf numFmtId="44" fontId="3" fillId="2" borderId="3" xfId="2" applyFont="1" applyFill="1" applyBorder="1" applyAlignment="1">
      <alignment horizontal="center" wrapText="1"/>
    </xf>
    <xf numFmtId="0" fontId="3" fillId="2" borderId="4" xfId="0" applyFont="1" applyFill="1" applyBorder="1" applyAlignment="1">
      <alignment wrapText="1"/>
    </xf>
    <xf numFmtId="8" fontId="3" fillId="2" borderId="3" xfId="0" applyNumberFormat="1" applyFont="1" applyFill="1" applyBorder="1" applyAlignment="1">
      <alignment wrapText="1"/>
    </xf>
    <xf numFmtId="43" fontId="5" fillId="4" borderId="1" xfId="1" applyFont="1" applyFill="1" applyBorder="1"/>
    <xf numFmtId="43" fontId="0" fillId="2" borderId="1" xfId="1" applyFont="1" applyFill="1" applyBorder="1"/>
    <xf numFmtId="0" fontId="5" fillId="5" borderId="1" xfId="0" applyFont="1" applyFill="1" applyBorder="1"/>
    <xf numFmtId="0" fontId="3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left"/>
    </xf>
    <xf numFmtId="8" fontId="11" fillId="2" borderId="3" xfId="2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43" fontId="0" fillId="2" borderId="13" xfId="1" applyFont="1" applyFill="1" applyBorder="1" applyAlignment="1"/>
    <xf numFmtId="0" fontId="3" fillId="2" borderId="3" xfId="0" applyFont="1" applyFill="1" applyBorder="1" applyAlignment="1"/>
    <xf numFmtId="43" fontId="0" fillId="2" borderId="0" xfId="1" applyFont="1" applyFill="1"/>
    <xf numFmtId="44" fontId="3" fillId="0" borderId="3" xfId="2" applyFont="1" applyBorder="1"/>
    <xf numFmtId="43" fontId="0" fillId="0" borderId="0" xfId="0" applyNumberFormat="1"/>
    <xf numFmtId="0" fontId="3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6" fillId="2" borderId="3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3" fillId="2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43" fontId="0" fillId="2" borderId="13" xfId="1" applyFont="1" applyFill="1" applyBorder="1" applyAlignment="1">
      <alignment horizontal="center"/>
    </xf>
    <xf numFmtId="43" fontId="0" fillId="2" borderId="15" xfId="1" applyFont="1" applyFill="1" applyBorder="1" applyAlignment="1">
      <alignment horizontal="center"/>
    </xf>
    <xf numFmtId="43" fontId="0" fillId="2" borderId="14" xfId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 wrapText="1"/>
    </xf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14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3" fontId="10" fillId="4" borderId="5" xfId="1" applyFont="1" applyFill="1" applyBorder="1" applyAlignment="1">
      <alignment horizontal="left"/>
    </xf>
    <xf numFmtId="43" fontId="10" fillId="4" borderId="6" xfId="1" applyFont="1" applyFill="1" applyBorder="1" applyAlignment="1">
      <alignment horizontal="left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 wrapText="1"/>
    </xf>
    <xf numFmtId="8" fontId="3" fillId="2" borderId="3" xfId="1" applyNumberFormat="1" applyFont="1" applyFill="1" applyBorder="1" applyAlignment="1">
      <alignment horizontal="center" wrapText="1"/>
    </xf>
    <xf numFmtId="44" fontId="5" fillId="0" borderId="4" xfId="2" applyFont="1" applyBorder="1" applyAlignment="1">
      <alignment horizontal="center"/>
    </xf>
    <xf numFmtId="44" fontId="5" fillId="0" borderId="3" xfId="2" applyFont="1" applyBorder="1" applyAlignment="1">
      <alignment horizontal="center"/>
    </xf>
    <xf numFmtId="0" fontId="5" fillId="2" borderId="14" xfId="0" applyFont="1" applyFill="1" applyBorder="1"/>
    <xf numFmtId="43" fontId="5" fillId="2" borderId="14" xfId="1" applyFont="1" applyFill="1" applyBorder="1"/>
    <xf numFmtId="8" fontId="3" fillId="2" borderId="2" xfId="0" applyNumberFormat="1" applyFont="1" applyFill="1" applyBorder="1" applyAlignment="1">
      <alignment wrapText="1"/>
    </xf>
    <xf numFmtId="44" fontId="3" fillId="2" borderId="2" xfId="2" applyFont="1" applyFill="1" applyBorder="1" applyAlignment="1">
      <alignment horizontal="center" wrapText="1"/>
    </xf>
    <xf numFmtId="43" fontId="3" fillId="2" borderId="2" xfId="1" applyFont="1" applyFill="1" applyBorder="1" applyAlignment="1">
      <alignment horizontal="center" wrapText="1"/>
    </xf>
    <xf numFmtId="44" fontId="3" fillId="0" borderId="2" xfId="2" applyFont="1" applyBorder="1"/>
    <xf numFmtId="8" fontId="11" fillId="2" borderId="2" xfId="2" applyNumberFormat="1" applyFont="1" applyFill="1" applyBorder="1" applyAlignment="1">
      <alignment horizontal="center" wrapText="1"/>
    </xf>
    <xf numFmtId="10" fontId="3" fillId="2" borderId="4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5" fillId="2" borderId="0" xfId="0" applyFont="1" applyFill="1" applyBorder="1"/>
    <xf numFmtId="43" fontId="0" fillId="2" borderId="0" xfId="1" applyFont="1" applyFill="1" applyBorder="1"/>
    <xf numFmtId="43" fontId="0" fillId="2" borderId="0" xfId="1" applyFont="1" applyFill="1" applyBorder="1" applyAlignment="1"/>
    <xf numFmtId="43" fontId="0" fillId="2" borderId="0" xfId="1" applyFont="1" applyFill="1" applyBorder="1" applyAlignment="1">
      <alignment horizontal="center"/>
    </xf>
    <xf numFmtId="43" fontId="0" fillId="2" borderId="0" xfId="1" applyFont="1" applyFill="1" applyBorder="1" applyAlignment="1">
      <alignment horizontal="center"/>
    </xf>
    <xf numFmtId="43" fontId="5" fillId="2" borderId="0" xfId="1" applyFont="1" applyFill="1" applyBorder="1" applyAlignment="1">
      <alignment horizontal="left"/>
    </xf>
    <xf numFmtId="43" fontId="5" fillId="2" borderId="0" xfId="1" applyFont="1" applyFill="1" applyBorder="1"/>
    <xf numFmtId="8" fontId="7" fillId="2" borderId="0" xfId="0" applyNumberFormat="1" applyFont="1" applyFill="1" applyBorder="1"/>
    <xf numFmtId="43" fontId="5" fillId="2" borderId="0" xfId="0" applyNumberFormat="1" applyFont="1" applyFill="1" applyBorder="1"/>
    <xf numFmtId="8" fontId="15" fillId="2" borderId="3" xfId="2" applyNumberFormat="1" applyFont="1" applyFill="1" applyBorder="1" applyAlignment="1">
      <alignment horizontal="center" wrapText="1"/>
    </xf>
    <xf numFmtId="43" fontId="5" fillId="2" borderId="14" xfId="1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43" fontId="5" fillId="6" borderId="6" xfId="1" applyFont="1" applyFill="1" applyBorder="1"/>
    <xf numFmtId="0" fontId="9" fillId="2" borderId="0" xfId="0" applyFont="1" applyFill="1" applyBorder="1" applyAlignment="1">
      <alignment horizontal="left"/>
    </xf>
    <xf numFmtId="43" fontId="5" fillId="2" borderId="0" xfId="1" applyFont="1" applyFill="1" applyBorder="1" applyAlignment="1">
      <alignment horizontal="left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0</xdr:row>
      <xdr:rowOff>47626</xdr:rowOff>
    </xdr:from>
    <xdr:to>
      <xdr:col>1</xdr:col>
      <xdr:colOff>552450</xdr:colOff>
      <xdr:row>0</xdr:row>
      <xdr:rowOff>579860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47626"/>
          <a:ext cx="704850" cy="5322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60"/>
  <sheetViews>
    <sheetView tabSelected="1" topLeftCell="A25" workbookViewId="0">
      <selection activeCell="T14" sqref="T14"/>
    </sheetView>
  </sheetViews>
  <sheetFormatPr defaultRowHeight="15" x14ac:dyDescent="0.25"/>
  <cols>
    <col min="3" max="3" width="13.28515625" customWidth="1"/>
    <col min="4" max="4" width="22.5703125" customWidth="1"/>
    <col min="5" max="5" width="24.28515625" customWidth="1"/>
    <col min="6" max="6" width="26.42578125" customWidth="1"/>
    <col min="7" max="7" width="26.42578125" hidden="1" customWidth="1"/>
    <col min="8" max="8" width="16.28515625" hidden="1" customWidth="1"/>
    <col min="9" max="9" width="11.5703125" hidden="1" customWidth="1"/>
    <col min="10" max="10" width="13.7109375" hidden="1" customWidth="1"/>
    <col min="11" max="11" width="15" hidden="1" customWidth="1"/>
    <col min="12" max="12" width="12.140625" hidden="1" customWidth="1"/>
    <col min="13" max="14" width="15.140625" hidden="1" customWidth="1"/>
    <col min="15" max="15" width="9.140625" hidden="1" customWidth="1"/>
    <col min="16" max="16" width="13.28515625" hidden="1" customWidth="1"/>
    <col min="17" max="17" width="9.140625" customWidth="1"/>
  </cols>
  <sheetData>
    <row r="1" spans="1:14" ht="46.5" customHeight="1" x14ac:dyDescent="0.25">
      <c r="A1" s="95" t="s">
        <v>3</v>
      </c>
      <c r="B1" s="96"/>
      <c r="C1" s="96"/>
      <c r="D1" s="96"/>
      <c r="E1" s="96"/>
      <c r="F1" s="96"/>
      <c r="G1" s="35"/>
    </row>
    <row r="2" spans="1:14" ht="21" customHeight="1" x14ac:dyDescent="0.25">
      <c r="A2" s="2"/>
      <c r="B2" s="3"/>
      <c r="C2" s="3"/>
      <c r="D2" s="3"/>
      <c r="E2" s="3"/>
      <c r="F2" s="3"/>
      <c r="G2" s="35"/>
    </row>
    <row r="3" spans="1:14" ht="21" x14ac:dyDescent="0.35">
      <c r="A3" s="97" t="s">
        <v>64</v>
      </c>
      <c r="B3" s="97"/>
      <c r="C3" s="97"/>
      <c r="D3" s="97"/>
      <c r="E3" s="97"/>
      <c r="F3" s="97"/>
      <c r="G3" s="38"/>
    </row>
    <row r="4" spans="1:14" x14ac:dyDescent="0.25">
      <c r="A4" s="98"/>
      <c r="B4" s="99"/>
      <c r="C4" s="99"/>
      <c r="D4" s="99"/>
      <c r="E4" s="99"/>
      <c r="F4" s="100"/>
      <c r="G4" s="35"/>
    </row>
    <row r="5" spans="1:14" ht="33.75" x14ac:dyDescent="0.5">
      <c r="A5" s="73">
        <v>2026</v>
      </c>
      <c r="B5" s="73"/>
      <c r="C5" s="73"/>
      <c r="D5" s="73"/>
      <c r="E5" s="73"/>
      <c r="F5" s="73"/>
      <c r="G5" s="39"/>
    </row>
    <row r="6" spans="1:14" s="6" customFormat="1" ht="15.75" x14ac:dyDescent="0.25">
      <c r="A6" s="4" t="s">
        <v>5</v>
      </c>
      <c r="B6" s="4"/>
      <c r="C6" s="5"/>
      <c r="D6" s="81" t="s">
        <v>6</v>
      </c>
      <c r="E6" s="82"/>
      <c r="F6" s="83"/>
      <c r="G6" s="40"/>
    </row>
    <row r="7" spans="1:14" s="6" customFormat="1" ht="30.75" customHeight="1" x14ac:dyDescent="0.25">
      <c r="A7" s="4" t="s">
        <v>11</v>
      </c>
      <c r="B7" s="63" t="s">
        <v>12</v>
      </c>
      <c r="C7" s="64"/>
      <c r="D7" s="64"/>
      <c r="E7" s="64"/>
      <c r="F7" s="65"/>
      <c r="G7" s="20" t="s">
        <v>20</v>
      </c>
      <c r="H7" s="20" t="s">
        <v>21</v>
      </c>
      <c r="I7" s="20" t="s">
        <v>23</v>
      </c>
      <c r="J7" s="20" t="s">
        <v>25</v>
      </c>
      <c r="K7" s="20" t="s">
        <v>24</v>
      </c>
      <c r="L7" s="20" t="s">
        <v>26</v>
      </c>
      <c r="M7" s="20" t="s">
        <v>48</v>
      </c>
      <c r="N7" s="20" t="s">
        <v>29</v>
      </c>
    </row>
    <row r="8" spans="1:14" s="6" customFormat="1" ht="30.75" customHeight="1" x14ac:dyDescent="0.25">
      <c r="A8" s="8" t="s">
        <v>14</v>
      </c>
      <c r="B8" s="9"/>
      <c r="C8" s="32"/>
      <c r="D8" s="32"/>
      <c r="E8" s="16" t="s">
        <v>18</v>
      </c>
      <c r="F8" s="17">
        <v>5644440.8399999999</v>
      </c>
      <c r="G8" s="19">
        <v>305700.53000000003</v>
      </c>
      <c r="H8" s="19">
        <v>314806.53999999998</v>
      </c>
      <c r="I8" s="19">
        <v>170306.36</v>
      </c>
      <c r="J8" s="19">
        <v>283635.18</v>
      </c>
      <c r="K8" s="26">
        <v>538625.03</v>
      </c>
      <c r="L8" s="26">
        <v>269030.46999999997</v>
      </c>
      <c r="M8" s="26">
        <v>122012</v>
      </c>
      <c r="N8" s="26">
        <v>278646.14</v>
      </c>
    </row>
    <row r="9" spans="1:14" s="6" customFormat="1" ht="30.75" customHeight="1" x14ac:dyDescent="0.25">
      <c r="A9" s="52" t="s">
        <v>46</v>
      </c>
      <c r="B9" s="52"/>
      <c r="C9" s="52"/>
      <c r="D9" s="52"/>
      <c r="E9" s="14" t="s">
        <v>17</v>
      </c>
      <c r="F9" s="15">
        <v>131465.60000000001</v>
      </c>
      <c r="G9" s="20" t="s">
        <v>30</v>
      </c>
      <c r="H9" s="20" t="s">
        <v>31</v>
      </c>
      <c r="I9" s="20" t="s">
        <v>36</v>
      </c>
      <c r="J9" s="20" t="s">
        <v>37</v>
      </c>
      <c r="K9" s="20" t="s">
        <v>49</v>
      </c>
      <c r="L9" s="20" t="s">
        <v>52</v>
      </c>
      <c r="M9" s="20" t="s">
        <v>40</v>
      </c>
      <c r="N9" s="20" t="s">
        <v>41</v>
      </c>
    </row>
    <row r="10" spans="1:14" s="6" customFormat="1" ht="30.75" customHeight="1" x14ac:dyDescent="0.25">
      <c r="A10" s="52" t="s">
        <v>45</v>
      </c>
      <c r="B10" s="52"/>
      <c r="C10" s="52"/>
      <c r="D10" s="52"/>
      <c r="E10" s="14" t="s">
        <v>17</v>
      </c>
      <c r="F10" s="15">
        <v>263071.63</v>
      </c>
      <c r="G10" s="49">
        <v>268697.62</v>
      </c>
      <c r="H10" s="49">
        <v>145831.54</v>
      </c>
      <c r="I10" s="49">
        <v>133500.5</v>
      </c>
      <c r="J10" s="49">
        <v>178967.74</v>
      </c>
      <c r="K10" s="49">
        <v>131698.66</v>
      </c>
      <c r="L10" s="49">
        <v>114183.26</v>
      </c>
      <c r="M10" s="49">
        <v>45448.08</v>
      </c>
      <c r="N10" s="49">
        <v>108917.59</v>
      </c>
    </row>
    <row r="11" spans="1:14" s="6" customFormat="1" ht="30.75" customHeight="1" x14ac:dyDescent="0.25">
      <c r="A11" s="52" t="s">
        <v>32</v>
      </c>
      <c r="B11" s="52"/>
      <c r="C11" s="52"/>
      <c r="D11" s="52"/>
      <c r="E11" s="53" t="s">
        <v>33</v>
      </c>
      <c r="F11" s="54"/>
      <c r="G11" s="50"/>
      <c r="H11" s="50"/>
      <c r="I11" s="50"/>
      <c r="J11" s="50"/>
      <c r="K11" s="50"/>
      <c r="L11" s="50"/>
      <c r="M11" s="50"/>
      <c r="N11" s="50"/>
    </row>
    <row r="12" spans="1:14" s="6" customFormat="1" ht="30.75" customHeight="1" x14ac:dyDescent="0.25">
      <c r="A12" s="52" t="s">
        <v>38</v>
      </c>
      <c r="B12" s="52"/>
      <c r="C12" s="52"/>
      <c r="D12" s="52"/>
      <c r="E12" s="25"/>
      <c r="F12" s="103">
        <v>40517.71</v>
      </c>
      <c r="G12" s="50"/>
      <c r="H12" s="50"/>
      <c r="I12" s="50"/>
      <c r="J12" s="50"/>
      <c r="K12" s="50"/>
      <c r="L12" s="50"/>
      <c r="M12" s="50"/>
      <c r="N12" s="50"/>
    </row>
    <row r="13" spans="1:14" s="6" customFormat="1" ht="30.75" customHeight="1" x14ac:dyDescent="0.25">
      <c r="A13" s="52" t="s">
        <v>47</v>
      </c>
      <c r="B13" s="52"/>
      <c r="C13" s="52"/>
      <c r="D13" s="52"/>
      <c r="E13" s="14" t="s">
        <v>17</v>
      </c>
      <c r="F13" s="29">
        <v>654458.43999999994</v>
      </c>
      <c r="G13" s="50"/>
      <c r="H13" s="50"/>
      <c r="I13" s="50"/>
      <c r="J13" s="50"/>
      <c r="K13" s="50"/>
      <c r="L13" s="50"/>
      <c r="M13" s="50"/>
      <c r="N13" s="50"/>
    </row>
    <row r="14" spans="1:14" s="6" customFormat="1" ht="30.75" customHeight="1" x14ac:dyDescent="0.25">
      <c r="A14" s="52" t="s">
        <v>53</v>
      </c>
      <c r="B14" s="52"/>
      <c r="C14" s="52"/>
      <c r="D14" s="52"/>
      <c r="E14" s="53" t="s">
        <v>33</v>
      </c>
      <c r="F14" s="54"/>
      <c r="G14" s="50"/>
      <c r="H14" s="50"/>
      <c r="I14" s="50"/>
      <c r="J14" s="50"/>
      <c r="K14" s="50"/>
      <c r="L14" s="50"/>
      <c r="M14" s="50"/>
      <c r="N14" s="50"/>
    </row>
    <row r="15" spans="1:14" s="6" customFormat="1" ht="30.75" customHeight="1" x14ac:dyDescent="0.25">
      <c r="A15" s="52" t="s">
        <v>59</v>
      </c>
      <c r="B15" s="52"/>
      <c r="C15" s="52"/>
      <c r="D15" s="52"/>
      <c r="E15" s="104">
        <v>123900.92</v>
      </c>
      <c r="F15" s="105"/>
      <c r="G15" s="50"/>
      <c r="H15" s="50"/>
      <c r="I15" s="50"/>
      <c r="J15" s="50"/>
      <c r="K15" s="50"/>
      <c r="L15" s="50"/>
      <c r="M15" s="50"/>
      <c r="N15" s="50"/>
    </row>
    <row r="16" spans="1:14" s="6" customFormat="1" ht="30.75" customHeight="1" x14ac:dyDescent="0.25">
      <c r="A16" s="52" t="s">
        <v>60</v>
      </c>
      <c r="B16" s="52"/>
      <c r="C16" s="52"/>
      <c r="D16" s="52"/>
      <c r="E16" s="104">
        <v>219355.24</v>
      </c>
      <c r="F16" s="105"/>
      <c r="G16" s="50"/>
      <c r="H16" s="50"/>
      <c r="I16" s="50"/>
      <c r="J16" s="50"/>
      <c r="K16" s="50"/>
      <c r="L16" s="50"/>
      <c r="M16" s="50"/>
      <c r="N16" s="50"/>
    </row>
    <row r="17" spans="1:16" s="6" customFormat="1" ht="30.75" customHeight="1" x14ac:dyDescent="0.3">
      <c r="A17" s="66" t="s">
        <v>62</v>
      </c>
      <c r="B17" s="67"/>
      <c r="C17" s="67"/>
      <c r="D17" s="67"/>
      <c r="E17" s="14"/>
      <c r="F17" s="24">
        <f>F8-F9+F10+F13+F12+E15+E16</f>
        <v>6814279.1800000006</v>
      </c>
      <c r="G17" s="50"/>
      <c r="H17" s="50"/>
      <c r="I17" s="50"/>
      <c r="J17" s="50"/>
      <c r="K17" s="50"/>
      <c r="L17" s="50"/>
      <c r="M17" s="50"/>
      <c r="N17" s="50"/>
    </row>
    <row r="18" spans="1:16" s="6" customFormat="1" ht="30.75" customHeight="1" x14ac:dyDescent="0.3">
      <c r="A18" s="47"/>
      <c r="B18" s="48"/>
      <c r="C18" s="48"/>
      <c r="D18" s="48"/>
      <c r="E18" s="14"/>
      <c r="F18" s="124">
        <f>F17-E16-F12</f>
        <v>6554406.2300000004</v>
      </c>
      <c r="G18" s="51"/>
      <c r="H18" s="51"/>
      <c r="I18" s="51"/>
      <c r="J18" s="51"/>
      <c r="K18" s="51"/>
      <c r="L18" s="51"/>
      <c r="M18" s="51"/>
      <c r="N18" s="51"/>
    </row>
    <row r="19" spans="1:16" s="1" customFormat="1" ht="15.75" x14ac:dyDescent="0.25">
      <c r="A19" s="8" t="s">
        <v>13</v>
      </c>
      <c r="B19" s="9"/>
      <c r="C19" s="9"/>
      <c r="D19" s="9"/>
      <c r="E19" s="9"/>
      <c r="F19" s="27"/>
      <c r="G19" s="20" t="s">
        <v>42</v>
      </c>
      <c r="H19" s="20" t="s">
        <v>43</v>
      </c>
      <c r="I19" s="20" t="s">
        <v>44</v>
      </c>
      <c r="J19" s="20" t="s">
        <v>50</v>
      </c>
      <c r="K19" s="20" t="s">
        <v>51</v>
      </c>
      <c r="L19" s="20" t="s">
        <v>56</v>
      </c>
      <c r="M19" s="20" t="s">
        <v>57</v>
      </c>
      <c r="N19" s="20" t="s">
        <v>58</v>
      </c>
    </row>
    <row r="20" spans="1:16" s="1" customFormat="1" ht="33.75" customHeight="1" x14ac:dyDescent="0.3">
      <c r="A20" s="7" t="s">
        <v>7</v>
      </c>
      <c r="B20" s="55" t="s">
        <v>55</v>
      </c>
      <c r="C20" s="55"/>
      <c r="D20" s="55"/>
      <c r="E20" s="31" t="s">
        <v>8</v>
      </c>
      <c r="F20" s="13">
        <f>N24/F18</f>
        <v>0.74408190900306759</v>
      </c>
      <c r="G20" s="19">
        <v>66519.850000000006</v>
      </c>
      <c r="H20" s="19">
        <v>61653.88</v>
      </c>
      <c r="I20" s="19">
        <v>19202.43</v>
      </c>
      <c r="J20" s="19">
        <v>598971.64</v>
      </c>
      <c r="K20" s="19">
        <v>185358.18</v>
      </c>
      <c r="L20" s="19">
        <v>136769.88</v>
      </c>
      <c r="M20" s="19">
        <v>61017.82</v>
      </c>
      <c r="N20" s="19">
        <v>133963.78</v>
      </c>
      <c r="P20" s="28"/>
    </row>
    <row r="21" spans="1:16" s="1" customFormat="1" ht="17.25" x14ac:dyDescent="0.3">
      <c r="A21" s="33" t="s">
        <v>9</v>
      </c>
      <c r="B21" s="56" t="s">
        <v>15</v>
      </c>
      <c r="C21" s="56"/>
      <c r="D21" s="56"/>
      <c r="E21" s="56"/>
      <c r="F21" s="57"/>
      <c r="G21" s="41"/>
      <c r="H21" s="125"/>
      <c r="I21" s="125"/>
      <c r="J21" s="106"/>
      <c r="K21" s="107"/>
      <c r="L21" s="107"/>
      <c r="M21" s="107"/>
      <c r="N21" s="107"/>
    </row>
    <row r="22" spans="1:16" s="1" customFormat="1" ht="21.75" customHeight="1" x14ac:dyDescent="0.5">
      <c r="A22" s="10"/>
      <c r="B22" s="11"/>
      <c r="C22" s="11"/>
      <c r="D22" s="11"/>
      <c r="E22" s="11"/>
      <c r="F22" s="12"/>
      <c r="G22" s="20" t="s">
        <v>61</v>
      </c>
      <c r="H22" s="20"/>
      <c r="I22" s="20"/>
      <c r="J22" s="20"/>
      <c r="K22" s="20"/>
      <c r="L22" s="20"/>
      <c r="M22" s="20"/>
      <c r="N22" s="20"/>
    </row>
    <row r="23" spans="1:16" ht="17.25" x14ac:dyDescent="0.25">
      <c r="A23" s="58" t="s">
        <v>10</v>
      </c>
      <c r="B23" s="59"/>
      <c r="C23" s="59"/>
      <c r="D23" s="60">
        <v>45999</v>
      </c>
      <c r="E23" s="61"/>
      <c r="F23" s="62"/>
      <c r="G23" s="19">
        <v>203550.4</v>
      </c>
      <c r="H23" s="19"/>
      <c r="I23" s="19"/>
      <c r="J23" s="19"/>
      <c r="K23" s="19"/>
      <c r="L23" s="19"/>
      <c r="M23" s="19"/>
      <c r="N23" s="19"/>
    </row>
    <row r="24" spans="1:16" ht="33.75" x14ac:dyDescent="0.5">
      <c r="A24" s="73">
        <v>2025</v>
      </c>
      <c r="B24" s="73"/>
      <c r="C24" s="73"/>
      <c r="D24" s="73"/>
      <c r="E24" s="73"/>
      <c r="F24" s="126"/>
      <c r="G24" s="128"/>
      <c r="H24" s="129"/>
      <c r="I24" s="129"/>
      <c r="J24" s="115"/>
      <c r="K24" s="121"/>
      <c r="L24" s="121" t="s">
        <v>63</v>
      </c>
      <c r="M24" s="121"/>
      <c r="N24" s="127">
        <f>G8+H8+I8+J8+K8+L8+M8+N8+G20+H20+I20+J20+K20+L20+M20+N20+G23+G10+H10+I10+J10+K10+L10+M10+N10</f>
        <v>4877015.0999999996</v>
      </c>
    </row>
    <row r="25" spans="1:16" s="6" customFormat="1" ht="15.75" x14ac:dyDescent="0.25">
      <c r="A25" s="4" t="s">
        <v>5</v>
      </c>
      <c r="B25" s="4"/>
      <c r="C25" s="5"/>
      <c r="D25" s="81" t="s">
        <v>6</v>
      </c>
      <c r="E25" s="82"/>
      <c r="F25" s="82"/>
      <c r="G25" s="40"/>
      <c r="H25" s="114"/>
      <c r="I25" s="114"/>
      <c r="J25" s="114"/>
      <c r="K25" s="114"/>
      <c r="L25" s="114"/>
      <c r="M25" s="114"/>
      <c r="N25" s="122"/>
    </row>
    <row r="26" spans="1:16" s="6" customFormat="1" ht="30.75" customHeight="1" x14ac:dyDescent="0.25">
      <c r="A26" s="4" t="s">
        <v>11</v>
      </c>
      <c r="B26" s="63" t="s">
        <v>12</v>
      </c>
      <c r="C26" s="64"/>
      <c r="D26" s="64"/>
      <c r="E26" s="64"/>
      <c r="F26" s="64"/>
      <c r="G26" s="115"/>
      <c r="H26" s="115"/>
      <c r="I26" s="115"/>
      <c r="J26" s="115"/>
      <c r="K26" s="115"/>
      <c r="L26" s="115"/>
      <c r="M26" s="115"/>
      <c r="N26" s="123"/>
    </row>
    <row r="27" spans="1:16" s="6" customFormat="1" ht="30.75" customHeight="1" x14ac:dyDescent="0.25">
      <c r="A27" s="8" t="s">
        <v>14</v>
      </c>
      <c r="B27" s="9"/>
      <c r="C27" s="22"/>
      <c r="D27" s="22"/>
      <c r="E27" s="16" t="s">
        <v>18</v>
      </c>
      <c r="F27" s="108">
        <v>5644440.8399999999</v>
      </c>
      <c r="G27" s="116"/>
      <c r="H27" s="116"/>
      <c r="I27" s="116"/>
      <c r="J27" s="116"/>
      <c r="K27" s="117"/>
      <c r="L27" s="117"/>
      <c r="M27" s="117"/>
      <c r="N27" s="117"/>
    </row>
    <row r="28" spans="1:16" s="6" customFormat="1" ht="30.75" customHeight="1" x14ac:dyDescent="0.25">
      <c r="A28" s="52" t="s">
        <v>46</v>
      </c>
      <c r="B28" s="52"/>
      <c r="C28" s="52"/>
      <c r="D28" s="52"/>
      <c r="E28" s="14" t="s">
        <v>17</v>
      </c>
      <c r="F28" s="109">
        <v>-131465.60000000001</v>
      </c>
      <c r="G28" s="115"/>
      <c r="H28" s="115"/>
      <c r="I28" s="115"/>
      <c r="J28" s="115"/>
      <c r="K28" s="115"/>
      <c r="L28" s="115"/>
      <c r="M28" s="115"/>
      <c r="N28" s="123"/>
    </row>
    <row r="29" spans="1:16" s="6" customFormat="1" ht="30.75" customHeight="1" x14ac:dyDescent="0.25">
      <c r="A29" s="52" t="s">
        <v>45</v>
      </c>
      <c r="B29" s="52"/>
      <c r="C29" s="52"/>
      <c r="D29" s="52"/>
      <c r="E29" s="14" t="s">
        <v>17</v>
      </c>
      <c r="F29" s="109">
        <v>263071.63</v>
      </c>
      <c r="G29" s="118"/>
      <c r="H29" s="118"/>
      <c r="I29" s="118"/>
      <c r="J29" s="118"/>
      <c r="K29" s="118"/>
      <c r="L29" s="118"/>
      <c r="M29" s="119"/>
      <c r="N29" s="119"/>
    </row>
    <row r="30" spans="1:16" s="6" customFormat="1" ht="30.75" customHeight="1" x14ac:dyDescent="0.25">
      <c r="A30" s="52" t="s">
        <v>32</v>
      </c>
      <c r="B30" s="52"/>
      <c r="C30" s="52"/>
      <c r="D30" s="52"/>
      <c r="E30" s="53" t="s">
        <v>33</v>
      </c>
      <c r="F30" s="102"/>
      <c r="G30" s="118"/>
      <c r="H30" s="118"/>
      <c r="I30" s="118"/>
      <c r="J30" s="118"/>
      <c r="K30" s="118"/>
      <c r="L30" s="118"/>
      <c r="M30" s="119"/>
      <c r="N30" s="119"/>
    </row>
    <row r="31" spans="1:16" s="6" customFormat="1" ht="30.75" customHeight="1" x14ac:dyDescent="0.25">
      <c r="A31" s="52" t="s">
        <v>38</v>
      </c>
      <c r="B31" s="52"/>
      <c r="C31" s="52"/>
      <c r="D31" s="52"/>
      <c r="E31" s="25"/>
      <c r="F31" s="110">
        <v>40517.71</v>
      </c>
      <c r="G31" s="118"/>
      <c r="H31" s="118"/>
      <c r="I31" s="118"/>
      <c r="J31" s="118"/>
      <c r="K31" s="118"/>
      <c r="L31" s="118"/>
      <c r="M31" s="119"/>
      <c r="N31" s="119"/>
    </row>
    <row r="32" spans="1:16" s="6" customFormat="1" ht="30.75" customHeight="1" x14ac:dyDescent="0.25">
      <c r="A32" s="52" t="s">
        <v>47</v>
      </c>
      <c r="B32" s="52"/>
      <c r="C32" s="52"/>
      <c r="D32" s="52"/>
      <c r="E32" s="14" t="s">
        <v>17</v>
      </c>
      <c r="F32" s="111">
        <v>654458.43999999994</v>
      </c>
      <c r="G32" s="118"/>
      <c r="H32" s="118"/>
      <c r="I32" s="118"/>
      <c r="J32" s="118"/>
      <c r="K32" s="118"/>
      <c r="L32" s="118"/>
      <c r="M32" s="119"/>
      <c r="N32" s="119"/>
    </row>
    <row r="33" spans="1:16" s="6" customFormat="1" ht="30.75" customHeight="1" x14ac:dyDescent="0.25">
      <c r="A33" s="52" t="s">
        <v>53</v>
      </c>
      <c r="B33" s="52"/>
      <c r="C33" s="52"/>
      <c r="D33" s="52"/>
      <c r="E33" s="53" t="s">
        <v>54</v>
      </c>
      <c r="F33" s="102"/>
      <c r="G33" s="118"/>
      <c r="H33" s="118"/>
      <c r="I33" s="118"/>
      <c r="J33" s="118"/>
      <c r="K33" s="118"/>
      <c r="L33" s="118"/>
      <c r="M33" s="119"/>
      <c r="N33" s="119"/>
    </row>
    <row r="34" spans="1:16" s="6" customFormat="1" ht="30.75" customHeight="1" x14ac:dyDescent="0.3">
      <c r="A34" s="66" t="s">
        <v>19</v>
      </c>
      <c r="B34" s="67"/>
      <c r="C34" s="67"/>
      <c r="D34" s="67"/>
      <c r="E34" s="14"/>
      <c r="F34" s="112">
        <f>F27+F28+F29+F31+F32</f>
        <v>6471023.0199999996</v>
      </c>
      <c r="G34" s="118"/>
      <c r="H34" s="118"/>
      <c r="I34" s="118"/>
      <c r="J34" s="118"/>
      <c r="K34" s="118"/>
      <c r="L34" s="118"/>
      <c r="M34" s="119"/>
      <c r="N34" s="119"/>
    </row>
    <row r="35" spans="1:16" s="1" customFormat="1" ht="15.75" x14ac:dyDescent="0.25">
      <c r="A35" s="8" t="s">
        <v>13</v>
      </c>
      <c r="B35" s="9"/>
      <c r="C35" s="9"/>
      <c r="D35" s="9"/>
      <c r="E35" s="9"/>
      <c r="F35" s="9"/>
      <c r="G35" s="115"/>
      <c r="H35" s="115"/>
      <c r="I35" s="115"/>
      <c r="J35" s="115"/>
      <c r="K35" s="115"/>
      <c r="L35" s="115"/>
      <c r="M35" s="115"/>
      <c r="N35" s="115"/>
    </row>
    <row r="36" spans="1:16" s="1" customFormat="1" ht="33.75" customHeight="1" x14ac:dyDescent="0.3">
      <c r="A36" s="7" t="s">
        <v>7</v>
      </c>
      <c r="B36" s="101" t="s">
        <v>39</v>
      </c>
      <c r="C36" s="101"/>
      <c r="D36" s="101"/>
      <c r="E36" s="21" t="s">
        <v>8</v>
      </c>
      <c r="F36" s="113">
        <f>M37/F34</f>
        <v>0</v>
      </c>
      <c r="G36" s="116"/>
      <c r="H36" s="116"/>
      <c r="I36" s="116"/>
      <c r="J36" s="116"/>
      <c r="K36" s="116"/>
      <c r="L36" s="116"/>
      <c r="M36" s="116"/>
      <c r="N36" s="116"/>
      <c r="P36" s="28"/>
    </row>
    <row r="37" spans="1:16" s="1" customFormat="1" ht="17.25" x14ac:dyDescent="0.3">
      <c r="A37" s="23" t="s">
        <v>9</v>
      </c>
      <c r="B37" s="56" t="s">
        <v>15</v>
      </c>
      <c r="C37" s="56"/>
      <c r="D37" s="56"/>
      <c r="E37" s="56"/>
      <c r="F37" s="56"/>
      <c r="G37" s="120"/>
      <c r="H37" s="120"/>
      <c r="I37" s="115"/>
      <c r="J37" s="121"/>
      <c r="K37" s="121"/>
      <c r="L37" s="121"/>
      <c r="M37" s="121"/>
      <c r="N37" s="121"/>
    </row>
    <row r="38" spans="1:16" s="1" customFormat="1" ht="21.75" customHeight="1" x14ac:dyDescent="0.5">
      <c r="A38" s="10"/>
      <c r="B38" s="11"/>
      <c r="C38" s="11"/>
      <c r="D38" s="11"/>
      <c r="E38" s="11"/>
      <c r="F38" s="12"/>
      <c r="G38" s="42"/>
    </row>
    <row r="39" spans="1:16" ht="17.25" x14ac:dyDescent="0.25">
      <c r="A39" s="58" t="s">
        <v>10</v>
      </c>
      <c r="B39" s="59"/>
      <c r="C39" s="59"/>
      <c r="D39" s="60">
        <v>45999</v>
      </c>
      <c r="E39" s="61"/>
      <c r="F39" s="62"/>
      <c r="G39" s="43"/>
      <c r="N39" s="30"/>
    </row>
    <row r="40" spans="1:16" ht="33.75" x14ac:dyDescent="0.5">
      <c r="A40" s="73">
        <v>2024</v>
      </c>
      <c r="B40" s="73"/>
      <c r="C40" s="73"/>
      <c r="D40" s="73"/>
      <c r="E40" s="73"/>
      <c r="F40" s="73"/>
      <c r="G40" s="39"/>
    </row>
    <row r="41" spans="1:16" s="6" customFormat="1" ht="15.75" x14ac:dyDescent="0.25">
      <c r="A41" s="4" t="s">
        <v>5</v>
      </c>
      <c r="B41" s="4"/>
      <c r="C41" s="5"/>
      <c r="D41" s="81" t="s">
        <v>6</v>
      </c>
      <c r="E41" s="82"/>
      <c r="F41" s="83"/>
      <c r="G41" s="40"/>
    </row>
    <row r="42" spans="1:16" s="6" customFormat="1" ht="30.75" customHeight="1" x14ac:dyDescent="0.25">
      <c r="A42" s="4" t="s">
        <v>11</v>
      </c>
      <c r="B42" s="63" t="s">
        <v>12</v>
      </c>
      <c r="C42" s="64"/>
      <c r="D42" s="64"/>
      <c r="E42" s="64"/>
      <c r="F42" s="65"/>
      <c r="G42" s="36"/>
      <c r="H42" s="20" t="s">
        <v>20</v>
      </c>
      <c r="I42" s="20" t="s">
        <v>21</v>
      </c>
      <c r="J42" s="20" t="s">
        <v>23</v>
      </c>
      <c r="K42" s="20" t="s">
        <v>25</v>
      </c>
    </row>
    <row r="43" spans="1:16" s="6" customFormat="1" ht="30.75" customHeight="1" x14ac:dyDescent="0.25">
      <c r="A43" s="8" t="s">
        <v>14</v>
      </c>
      <c r="B43" s="9"/>
      <c r="C43" s="22"/>
      <c r="D43" s="22"/>
      <c r="E43" s="16" t="s">
        <v>18</v>
      </c>
      <c r="F43" s="17">
        <v>5644440.8399999999</v>
      </c>
      <c r="G43" s="17"/>
      <c r="H43" s="19">
        <v>305700.53000000003</v>
      </c>
      <c r="I43" s="19">
        <v>314806.53999999998</v>
      </c>
      <c r="J43" s="19">
        <v>170306.35</v>
      </c>
      <c r="K43" s="19">
        <v>283635.18</v>
      </c>
    </row>
    <row r="44" spans="1:16" s="6" customFormat="1" ht="30.75" customHeight="1" x14ac:dyDescent="0.25">
      <c r="A44" s="52" t="s">
        <v>16</v>
      </c>
      <c r="B44" s="52"/>
      <c r="C44" s="52"/>
      <c r="D44" s="52"/>
      <c r="E44" s="14" t="s">
        <v>17</v>
      </c>
      <c r="F44" s="15">
        <v>131465.60000000001</v>
      </c>
      <c r="G44" s="15"/>
      <c r="H44" s="20" t="s">
        <v>24</v>
      </c>
      <c r="I44" s="20" t="s">
        <v>26</v>
      </c>
      <c r="J44" s="20" t="s">
        <v>27</v>
      </c>
      <c r="K44" s="20" t="s">
        <v>29</v>
      </c>
    </row>
    <row r="45" spans="1:16" s="6" customFormat="1" ht="30.75" customHeight="1" x14ac:dyDescent="0.25">
      <c r="A45" s="52" t="s">
        <v>28</v>
      </c>
      <c r="B45" s="52"/>
      <c r="C45" s="52"/>
      <c r="D45" s="52"/>
      <c r="E45" s="14" t="s">
        <v>17</v>
      </c>
      <c r="F45" s="15">
        <v>263071.63</v>
      </c>
      <c r="G45" s="15"/>
      <c r="H45" s="20"/>
      <c r="I45" s="20"/>
      <c r="J45" s="20"/>
      <c r="K45" s="20"/>
    </row>
    <row r="46" spans="1:16" s="6" customFormat="1" ht="30.75" customHeight="1" x14ac:dyDescent="0.25">
      <c r="A46" s="52" t="s">
        <v>32</v>
      </c>
      <c r="B46" s="52"/>
      <c r="C46" s="52"/>
      <c r="D46" s="52"/>
      <c r="E46" s="53" t="s">
        <v>33</v>
      </c>
      <c r="F46" s="54"/>
      <c r="G46" s="37"/>
      <c r="H46" s="20"/>
      <c r="I46" s="20"/>
      <c r="J46" s="20"/>
      <c r="K46" s="20"/>
    </row>
    <row r="47" spans="1:16" s="6" customFormat="1" ht="30.75" customHeight="1" x14ac:dyDescent="0.3">
      <c r="A47" s="66" t="s">
        <v>19</v>
      </c>
      <c r="B47" s="67"/>
      <c r="C47" s="67"/>
      <c r="D47" s="67"/>
      <c r="E47" s="14"/>
      <c r="F47" s="24">
        <f>F43-F44+F45</f>
        <v>5776046.8700000001</v>
      </c>
      <c r="G47" s="24"/>
      <c r="H47" s="19">
        <v>538625.03</v>
      </c>
      <c r="I47" s="19">
        <v>269030.46999999997</v>
      </c>
      <c r="J47" s="19">
        <v>122012</v>
      </c>
      <c r="K47" s="19">
        <v>278646.14</v>
      </c>
    </row>
    <row r="48" spans="1:16" s="1" customFormat="1" ht="15.75" x14ac:dyDescent="0.25">
      <c r="A48" s="66" t="s">
        <v>13</v>
      </c>
      <c r="B48" s="67"/>
      <c r="C48" s="67"/>
      <c r="D48" s="67"/>
      <c r="E48" s="67"/>
      <c r="F48" s="93"/>
      <c r="G48" s="34"/>
      <c r="H48" s="20" t="s">
        <v>30</v>
      </c>
      <c r="I48" s="20" t="s">
        <v>31</v>
      </c>
      <c r="J48" s="20"/>
    </row>
    <row r="49" spans="1:10" s="1" customFormat="1" ht="24.75" customHeight="1" x14ac:dyDescent="0.3">
      <c r="A49" s="7" t="s">
        <v>7</v>
      </c>
      <c r="B49" s="94" t="s">
        <v>34</v>
      </c>
      <c r="C49" s="94"/>
      <c r="D49" s="94"/>
      <c r="E49" s="21" t="s">
        <v>8</v>
      </c>
      <c r="F49" s="13">
        <f>J50/F47</f>
        <v>0.46697879375068163</v>
      </c>
      <c r="G49" s="13"/>
      <c r="H49" s="19">
        <v>268697.62</v>
      </c>
      <c r="I49" s="19">
        <v>145831.54</v>
      </c>
      <c r="J49" s="19"/>
    </row>
    <row r="50" spans="1:10" s="1" customFormat="1" ht="17.25" customHeight="1" x14ac:dyDescent="0.25">
      <c r="A50" s="84" t="s">
        <v>35</v>
      </c>
      <c r="B50" s="85"/>
      <c r="C50" s="85"/>
      <c r="D50" s="85"/>
      <c r="E50" s="85"/>
      <c r="F50" s="86"/>
      <c r="G50" s="40"/>
      <c r="H50" s="74" t="s">
        <v>22</v>
      </c>
      <c r="I50" s="75"/>
      <c r="J50" s="18">
        <f>H43+I43+J43+K43+H47+I47+J47+K47+H49+I49</f>
        <v>2697291.4000000004</v>
      </c>
    </row>
    <row r="51" spans="1:10" s="1" customFormat="1" ht="21.75" customHeight="1" x14ac:dyDescent="0.25">
      <c r="A51" s="87"/>
      <c r="B51" s="88"/>
      <c r="C51" s="88"/>
      <c r="D51" s="88"/>
      <c r="E51" s="88"/>
      <c r="F51" s="89"/>
      <c r="G51" s="40"/>
    </row>
    <row r="52" spans="1:10" x14ac:dyDescent="0.25">
      <c r="A52" s="76" t="s">
        <v>10</v>
      </c>
      <c r="B52" s="77"/>
      <c r="C52" s="77"/>
      <c r="D52" s="78">
        <v>45999</v>
      </c>
      <c r="E52" s="79"/>
      <c r="F52" s="80"/>
      <c r="G52" s="44"/>
    </row>
    <row r="53" spans="1:10" s="1" customFormat="1" ht="33.75" x14ac:dyDescent="0.5">
      <c r="A53" s="90">
        <v>2023</v>
      </c>
      <c r="B53" s="91"/>
      <c r="C53" s="91"/>
      <c r="D53" s="91"/>
      <c r="E53" s="91"/>
      <c r="F53" s="92"/>
      <c r="G53" s="45"/>
    </row>
    <row r="54" spans="1:10" ht="84" customHeight="1" x14ac:dyDescent="0.25">
      <c r="A54" s="71" t="s">
        <v>4</v>
      </c>
      <c r="B54" s="61"/>
      <c r="C54" s="61"/>
      <c r="D54" s="61"/>
      <c r="E54" s="61"/>
      <c r="F54" s="62"/>
      <c r="G54" s="43"/>
    </row>
    <row r="55" spans="1:10" s="1" customFormat="1" ht="33.75" x14ac:dyDescent="0.5">
      <c r="A55" s="72">
        <v>2022</v>
      </c>
      <c r="B55" s="72"/>
      <c r="C55" s="72"/>
      <c r="D55" s="72"/>
      <c r="E55" s="72"/>
      <c r="F55" s="72"/>
      <c r="G55" s="45"/>
    </row>
    <row r="56" spans="1:10" ht="33" customHeight="1" x14ac:dyDescent="0.25">
      <c r="A56" s="68" t="s">
        <v>0</v>
      </c>
      <c r="B56" s="69"/>
      <c r="C56" s="69"/>
      <c r="D56" s="69"/>
      <c r="E56" s="69"/>
      <c r="F56" s="70"/>
      <c r="G56" s="46"/>
    </row>
    <row r="57" spans="1:10" s="1" customFormat="1" ht="33.75" x14ac:dyDescent="0.5">
      <c r="A57" s="72">
        <v>2021</v>
      </c>
      <c r="B57" s="72"/>
      <c r="C57" s="72"/>
      <c r="D57" s="72"/>
      <c r="E57" s="72"/>
      <c r="F57" s="72"/>
      <c r="G57" s="45"/>
    </row>
    <row r="58" spans="1:10" ht="30" customHeight="1" x14ac:dyDescent="0.25">
      <c r="A58" s="68" t="s">
        <v>1</v>
      </c>
      <c r="B58" s="69"/>
      <c r="C58" s="69"/>
      <c r="D58" s="69"/>
      <c r="E58" s="69"/>
      <c r="F58" s="70"/>
      <c r="G58" s="46"/>
    </row>
    <row r="59" spans="1:10" s="1" customFormat="1" ht="33.75" x14ac:dyDescent="0.5">
      <c r="A59" s="73">
        <v>2020</v>
      </c>
      <c r="B59" s="73"/>
      <c r="C59" s="73"/>
      <c r="D59" s="73"/>
      <c r="E59" s="73"/>
      <c r="F59" s="73"/>
      <c r="G59" s="39"/>
    </row>
    <row r="60" spans="1:10" ht="29.25" customHeight="1" x14ac:dyDescent="0.25">
      <c r="A60" s="68" t="s">
        <v>2</v>
      </c>
      <c r="B60" s="69"/>
      <c r="C60" s="69"/>
      <c r="D60" s="69"/>
      <c r="E60" s="69"/>
      <c r="F60" s="70"/>
      <c r="G60" s="46"/>
    </row>
  </sheetData>
  <mergeCells count="73">
    <mergeCell ref="M10:M18"/>
    <mergeCell ref="N10:N18"/>
    <mergeCell ref="H24:I24"/>
    <mergeCell ref="H10:H18"/>
    <mergeCell ref="I10:I18"/>
    <mergeCell ref="J10:J18"/>
    <mergeCell ref="K10:K18"/>
    <mergeCell ref="L10:L18"/>
    <mergeCell ref="A34:D34"/>
    <mergeCell ref="B36:D36"/>
    <mergeCell ref="A29:D29"/>
    <mergeCell ref="A30:D30"/>
    <mergeCell ref="E30:F30"/>
    <mergeCell ref="A1:F1"/>
    <mergeCell ref="A3:F3"/>
    <mergeCell ref="A4:F4"/>
    <mergeCell ref="A24:F24"/>
    <mergeCell ref="D25:F25"/>
    <mergeCell ref="A5:F5"/>
    <mergeCell ref="D6:F6"/>
    <mergeCell ref="A15:D15"/>
    <mergeCell ref="E15:F15"/>
    <mergeCell ref="A16:D16"/>
    <mergeCell ref="E16:F16"/>
    <mergeCell ref="A53:F53"/>
    <mergeCell ref="A44:D44"/>
    <mergeCell ref="A45:D45"/>
    <mergeCell ref="D39:F39"/>
    <mergeCell ref="A46:D46"/>
    <mergeCell ref="E46:F46"/>
    <mergeCell ref="A48:F48"/>
    <mergeCell ref="B49:D49"/>
    <mergeCell ref="B37:F37"/>
    <mergeCell ref="H50:I50"/>
    <mergeCell ref="A52:C52"/>
    <mergeCell ref="D52:F52"/>
    <mergeCell ref="A40:F40"/>
    <mergeCell ref="D41:F41"/>
    <mergeCell ref="B42:F42"/>
    <mergeCell ref="A47:D47"/>
    <mergeCell ref="A50:F51"/>
    <mergeCell ref="A39:C39"/>
    <mergeCell ref="A60:F60"/>
    <mergeCell ref="A56:F56"/>
    <mergeCell ref="A58:F58"/>
    <mergeCell ref="A54:F54"/>
    <mergeCell ref="A55:F55"/>
    <mergeCell ref="A57:F57"/>
    <mergeCell ref="A59:F59"/>
    <mergeCell ref="N29:N34"/>
    <mergeCell ref="M29:M34"/>
    <mergeCell ref="B7:F7"/>
    <mergeCell ref="A9:D9"/>
    <mergeCell ref="A10:D10"/>
    <mergeCell ref="A11:D11"/>
    <mergeCell ref="E11:F11"/>
    <mergeCell ref="A12:D12"/>
    <mergeCell ref="A13:D13"/>
    <mergeCell ref="A17:D17"/>
    <mergeCell ref="A14:D14"/>
    <mergeCell ref="E14:F14"/>
    <mergeCell ref="A33:D33"/>
    <mergeCell ref="E33:F33"/>
    <mergeCell ref="B20:D20"/>
    <mergeCell ref="B21:F21"/>
    <mergeCell ref="H21:I21"/>
    <mergeCell ref="A23:C23"/>
    <mergeCell ref="D23:F23"/>
    <mergeCell ref="A31:D31"/>
    <mergeCell ref="A32:D32"/>
    <mergeCell ref="B26:F26"/>
    <mergeCell ref="A28:D28"/>
    <mergeCell ref="G10:G18"/>
  </mergeCells>
  <pageMargins left="0.51181102362204722" right="0.31496062992125984" top="0.39370078740157483" bottom="0.39370078740157483" header="0.31496062992125984" footer="0.11811023622047245"/>
  <pageSetup paperSize="9" scale="55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2026-06-23T13:34:16Z</cp:lastPrinted>
  <dcterms:created xsi:type="dcterms:W3CDTF">2023-06-06T13:41:36Z</dcterms:created>
  <dcterms:modified xsi:type="dcterms:W3CDTF">2026-06-23T13:34:17Z</dcterms:modified>
</cp:coreProperties>
</file>